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192.168.1.242\documenti\Diego\ANAC\TRASPARENZA\PERSONALE\TASSI ASSENZA\"/>
    </mc:Choice>
  </mc:AlternateContent>
  <xr:revisionPtr revIDLastSave="0" documentId="8_{EB85E3BA-5181-419F-8766-B4777B10D7FF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OPERAI" sheetId="1" r:id="rId1"/>
    <sheet name="UFFICO AMMINISTRATIVO" sheetId="2" r:id="rId2"/>
    <sheet name="UFFICO TECNICO" sheetId="3" r:id="rId3"/>
    <sheet name="Foglio1" sheetId="4" r:id="rId4"/>
  </sheets>
  <definedNames>
    <definedName name="_xlnm.Print_Area" localSheetId="3">Foglio1!$A$1:$L$20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4" l="1"/>
  <c r="G16" i="4"/>
  <c r="I16" i="4"/>
  <c r="K16" i="4"/>
  <c r="A17" i="4"/>
  <c r="G17" i="4"/>
  <c r="I17" i="4"/>
  <c r="K17" i="4"/>
  <c r="A18" i="4"/>
  <c r="G18" i="4"/>
  <c r="I18" i="4"/>
  <c r="K18" i="4"/>
  <c r="A19" i="4"/>
  <c r="G19" i="4"/>
  <c r="I19" i="4"/>
  <c r="K19" i="4"/>
  <c r="A20" i="4"/>
  <c r="G20" i="4"/>
  <c r="I20" i="4"/>
  <c r="K20" i="4"/>
  <c r="A1" i="4"/>
  <c r="A3" i="4"/>
  <c r="A4" i="4"/>
  <c r="A5" i="4"/>
  <c r="A6" i="4"/>
  <c r="A8" i="4"/>
  <c r="A10" i="4"/>
  <c r="A11" i="4"/>
  <c r="A12" i="4"/>
  <c r="A13" i="4"/>
  <c r="G9" i="4"/>
  <c r="I9" i="4"/>
  <c r="K9" i="4"/>
  <c r="G10" i="4"/>
  <c r="I10" i="4"/>
  <c r="K10" i="4"/>
  <c r="G11" i="4"/>
  <c r="I11" i="4"/>
  <c r="K11" i="4"/>
  <c r="G12" i="4"/>
  <c r="I12" i="4"/>
  <c r="K12" i="4"/>
  <c r="G13" i="4"/>
  <c r="I13" i="4"/>
  <c r="K13" i="4"/>
  <c r="G2" i="4"/>
  <c r="I2" i="4"/>
  <c r="K2" i="4"/>
  <c r="G3" i="4"/>
  <c r="I3" i="4"/>
  <c r="K3" i="4"/>
  <c r="G4" i="4"/>
  <c r="I4" i="4"/>
  <c r="K4" i="4"/>
  <c r="G5" i="4"/>
  <c r="I5" i="4"/>
  <c r="K5" i="4"/>
  <c r="G6" i="4"/>
  <c r="I6" i="4"/>
  <c r="K6" i="4"/>
  <c r="I24" i="3"/>
  <c r="G24" i="3"/>
  <c r="I23" i="3"/>
  <c r="G23" i="3"/>
  <c r="K23" i="3" s="1"/>
  <c r="I22" i="3"/>
  <c r="G22" i="3"/>
  <c r="I21" i="3"/>
  <c r="G21" i="3"/>
  <c r="K21" i="3" s="1"/>
  <c r="C16" i="3"/>
  <c r="B16" i="3"/>
  <c r="D16" i="3" s="1"/>
  <c r="D14" i="3"/>
  <c r="D13" i="3"/>
  <c r="D12" i="3"/>
  <c r="D11" i="3"/>
  <c r="D10" i="3"/>
  <c r="D9" i="3"/>
  <c r="D8" i="3"/>
  <c r="D7" i="3"/>
  <c r="D6" i="3"/>
  <c r="D5" i="3"/>
  <c r="D4" i="3"/>
  <c r="D3" i="3"/>
  <c r="N13" i="2"/>
  <c r="N12" i="2"/>
  <c r="N11" i="2"/>
  <c r="N10" i="2"/>
  <c r="N9" i="2"/>
  <c r="N8" i="2"/>
  <c r="N7" i="2"/>
  <c r="N6" i="2"/>
  <c r="N5" i="2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I24" i="2"/>
  <c r="G24" i="2"/>
  <c r="I23" i="2"/>
  <c r="G23" i="2"/>
  <c r="I22" i="2"/>
  <c r="G22" i="2"/>
  <c r="I21" i="2"/>
  <c r="G21" i="2"/>
  <c r="M16" i="2"/>
  <c r="L16" i="2"/>
  <c r="H16" i="2"/>
  <c r="G16" i="2"/>
  <c r="C16" i="2"/>
  <c r="B16" i="2"/>
  <c r="I24" i="1"/>
  <c r="I23" i="1"/>
  <c r="I22" i="1"/>
  <c r="G24" i="1"/>
  <c r="K24" i="1"/>
  <c r="G23" i="1"/>
  <c r="K23" i="1" s="1"/>
  <c r="G22" i="1"/>
  <c r="K22" i="1" s="1"/>
  <c r="K21" i="1"/>
  <c r="I21" i="1"/>
  <c r="G21" i="1"/>
  <c r="M16" i="1"/>
  <c r="L16" i="1"/>
  <c r="N14" i="1"/>
  <c r="N13" i="1"/>
  <c r="N12" i="1"/>
  <c r="N11" i="1"/>
  <c r="H16" i="1"/>
  <c r="G16" i="1"/>
  <c r="I14" i="1"/>
  <c r="I13" i="1"/>
  <c r="I12" i="1"/>
  <c r="I11" i="1"/>
  <c r="I10" i="1"/>
  <c r="I9" i="1"/>
  <c r="I8" i="1"/>
  <c r="I7" i="1"/>
  <c r="I6" i="1"/>
  <c r="I5" i="1"/>
  <c r="I4" i="1"/>
  <c r="I3" i="1"/>
  <c r="D14" i="1"/>
  <c r="D13" i="1"/>
  <c r="D12" i="1"/>
  <c r="D11" i="1"/>
  <c r="D10" i="1"/>
  <c r="D9" i="1"/>
  <c r="D8" i="1"/>
  <c r="D7" i="1"/>
  <c r="D6" i="1"/>
  <c r="D5" i="1"/>
  <c r="D4" i="1"/>
  <c r="C16" i="1"/>
  <c r="B16" i="1"/>
  <c r="D3" i="1"/>
  <c r="K22" i="3" l="1"/>
  <c r="K24" i="3"/>
  <c r="I16" i="2"/>
  <c r="K22" i="2"/>
  <c r="K21" i="2"/>
  <c r="K23" i="2"/>
  <c r="N16" i="2"/>
  <c r="D16" i="2"/>
  <c r="K24" i="2"/>
  <c r="N16" i="1"/>
  <c r="I16" i="1"/>
  <c r="D16" i="1"/>
</calcChain>
</file>

<file path=xl/sharedStrings.xml><?xml version="1.0" encoding="utf-8"?>
<sst xmlns="http://schemas.openxmlformats.org/spreadsheetml/2006/main" count="66" uniqueCount="18">
  <si>
    <t>MESE</t>
  </si>
  <si>
    <t xml:space="preserve">%ASSENZA </t>
  </si>
  <si>
    <t>tot.</t>
  </si>
  <si>
    <t>ORDINARIE</t>
  </si>
  <si>
    <t>LAVORABILI</t>
  </si>
  <si>
    <t>TASSO % ASSENZA PRIMO TRIMESTRE ANNO 2020</t>
  </si>
  <si>
    <t>TASSO % ASSENZA SECONDO TRIMESTRE ANNO 2020</t>
  </si>
  <si>
    <t>TASSO % ASSENZA TERZO TRIMESTRE ANNO 2020</t>
  </si>
  <si>
    <t>TASSO % ASSENZA QUARTO TRIMESTRE ANNO 2020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</si>
  <si>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</si>
  <si>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</si>
  <si>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</si>
  <si>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</si>
  <si>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</si>
  <si>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</si>
  <si>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3 dipendenti)</t>
  </si>
  <si>
    <t>OPERAI (Tot. 3 dipendenti)</t>
  </si>
  <si>
    <t>UFFICIO TECNICO (Tot. 1 dipendente)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</si>
</sst>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17" fontId="0" fillId="2" borderId="0" xfId="0" applyNumberFormat="1" applyFill="1"/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17" fontId="3" fillId="4" borderId="0" xfId="0" applyNumberFormat="1" applyFont="1" applyFill="1"/>
    <xf numFmtId="2" fontId="3" fillId="4" borderId="0" xfId="0" applyNumberFormat="1" applyFont="1" applyFill="1"/>
    <xf numFmtId="2" fontId="3" fillId="4" borderId="5" xfId="0" applyNumberFormat="1" applyFont="1" applyFill="1" applyBorder="1"/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2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workbookViewId="0">
      <selection activeCell="K21" sqref="K21:L21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26" width="10.7109375" customWidth="1"/>
  </cols>
  <sheetData>
    <row r="1" spans="1:26" ht="15.75" thickBot="1" x14ac:dyDescent="0.3">
      <c r="A1" s="25" t="s">
        <v>12</v>
      </c>
      <c r="B1" s="26"/>
      <c r="C1" s="26"/>
      <c r="D1" s="27"/>
      <c r="F1" s="25" t="s">
        <v>13</v>
      </c>
      <c r="G1" s="26"/>
      <c r="H1" s="26"/>
      <c r="I1" s="27"/>
      <c r="J1" s="4"/>
      <c r="K1" s="25" t="s">
        <v>14</v>
      </c>
      <c r="L1" s="26"/>
      <c r="M1" s="26"/>
      <c r="N1" s="27"/>
      <c r="P1" s="24"/>
      <c r="Q1" s="24"/>
      <c r="S1" s="24"/>
      <c r="T1" s="24"/>
      <c r="V1" s="24"/>
      <c r="W1" s="24"/>
      <c r="Y1" s="24"/>
      <c r="Z1" s="24"/>
    </row>
    <row r="2" spans="1:26" ht="15.75" thickBot="1" x14ac:dyDescent="0.3">
      <c r="A2" s="8" t="s">
        <v>0</v>
      </c>
      <c r="B2" s="8" t="s">
        <v>3</v>
      </c>
      <c r="C2" s="8" t="s">
        <v>4</v>
      </c>
      <c r="D2" s="8" t="s">
        <v>1</v>
      </c>
      <c r="E2" s="4"/>
      <c r="F2" s="8" t="s">
        <v>0</v>
      </c>
      <c r="G2" s="8" t="s">
        <v>3</v>
      </c>
      <c r="H2" s="8" t="s">
        <v>4</v>
      </c>
      <c r="I2" s="8" t="s">
        <v>1</v>
      </c>
      <c r="K2" s="8" t="s">
        <v>0</v>
      </c>
      <c r="L2" s="8" t="s">
        <v>3</v>
      </c>
      <c r="M2" s="8" t="s">
        <v>4</v>
      </c>
      <c r="N2" s="8" t="s">
        <v>1</v>
      </c>
    </row>
    <row r="3" spans="1:26" x14ac:dyDescent="0.25">
      <c r="A3" s="5">
        <v>43831</v>
      </c>
      <c r="B3" s="6">
        <v>138</v>
      </c>
      <c r="C3" s="6">
        <v>160.5</v>
      </c>
      <c r="D3" s="6">
        <f>100-(B3*100)/C3</f>
        <v>14.018691588785046</v>
      </c>
      <c r="E3" s="6"/>
      <c r="F3" s="5">
        <v>43831</v>
      </c>
      <c r="G3" s="6">
        <v>146</v>
      </c>
      <c r="H3" s="6">
        <v>161</v>
      </c>
      <c r="I3" s="6">
        <f>100-(G3*100)/H3</f>
        <v>9.316770186335404</v>
      </c>
      <c r="J3" s="6"/>
      <c r="K3" s="5">
        <v>43831</v>
      </c>
      <c r="L3" s="6"/>
      <c r="M3" s="6"/>
      <c r="N3" s="6"/>
      <c r="P3" s="1"/>
      <c r="Q3" s="2"/>
      <c r="S3" s="1"/>
      <c r="T3" s="2"/>
      <c r="V3" s="1"/>
      <c r="W3" s="2"/>
      <c r="Y3" s="1"/>
      <c r="Z3" s="2"/>
    </row>
    <row r="4" spans="1:26" x14ac:dyDescent="0.25">
      <c r="A4" s="5">
        <v>43862</v>
      </c>
      <c r="B4" s="6">
        <v>157</v>
      </c>
      <c r="C4" s="6">
        <v>160</v>
      </c>
      <c r="D4" s="6">
        <f t="shared" ref="D4:D14" si="0">100-(B4*100)/C4</f>
        <v>1.875</v>
      </c>
      <c r="F4" s="5">
        <v>43862</v>
      </c>
      <c r="G4" s="6">
        <v>150.5</v>
      </c>
      <c r="H4" s="6">
        <v>154</v>
      </c>
      <c r="I4" s="6">
        <f t="shared" ref="I4:I16" si="1">100-(G4*100)/H4</f>
        <v>2.2727272727272663</v>
      </c>
      <c r="K4" s="5">
        <v>43862</v>
      </c>
      <c r="L4" s="6"/>
      <c r="M4" s="6"/>
      <c r="N4" s="6"/>
      <c r="P4" s="1"/>
      <c r="S4" s="1"/>
      <c r="V4" s="1"/>
      <c r="Y4" s="1"/>
    </row>
    <row r="5" spans="1:26" x14ac:dyDescent="0.25">
      <c r="A5" s="5">
        <v>43891</v>
      </c>
      <c r="B5" s="6">
        <v>167</v>
      </c>
      <c r="C5" s="6">
        <v>167</v>
      </c>
      <c r="D5" s="6">
        <f t="shared" si="0"/>
        <v>0</v>
      </c>
      <c r="F5" s="5">
        <v>43891</v>
      </c>
      <c r="G5" s="6">
        <v>123.5</v>
      </c>
      <c r="H5" s="6">
        <v>169.5</v>
      </c>
      <c r="I5" s="6">
        <f t="shared" si="1"/>
        <v>27.138643067846601</v>
      </c>
      <c r="K5" s="5">
        <v>43891</v>
      </c>
      <c r="L5" s="6"/>
      <c r="M5" s="6"/>
      <c r="N5" s="6"/>
      <c r="P5" s="1"/>
      <c r="S5" s="1"/>
      <c r="V5" s="1"/>
      <c r="Y5" s="1"/>
    </row>
    <row r="6" spans="1:26" x14ac:dyDescent="0.25">
      <c r="A6" s="5">
        <v>43922</v>
      </c>
      <c r="B6" s="6">
        <v>154.5</v>
      </c>
      <c r="C6" s="6">
        <v>154.5</v>
      </c>
      <c r="D6" s="6">
        <f t="shared" si="0"/>
        <v>0</v>
      </c>
      <c r="F6" s="5">
        <v>43922</v>
      </c>
      <c r="G6" s="6">
        <v>63</v>
      </c>
      <c r="H6" s="6">
        <v>161.5</v>
      </c>
      <c r="I6" s="6">
        <f t="shared" si="1"/>
        <v>60.990712074303403</v>
      </c>
      <c r="K6" s="5">
        <v>43922</v>
      </c>
      <c r="L6" s="6"/>
      <c r="M6" s="6"/>
      <c r="N6" s="6"/>
      <c r="P6" s="1"/>
      <c r="S6" s="1"/>
      <c r="V6" s="1"/>
      <c r="Y6" s="1"/>
    </row>
    <row r="7" spans="1:26" x14ac:dyDescent="0.25">
      <c r="A7" s="5">
        <v>43952</v>
      </c>
      <c r="B7" s="6">
        <v>29</v>
      </c>
      <c r="C7" s="6">
        <v>153.5</v>
      </c>
      <c r="D7" s="6">
        <f t="shared" si="0"/>
        <v>81.107491856677527</v>
      </c>
      <c r="F7" s="5">
        <v>43952</v>
      </c>
      <c r="G7" s="6">
        <v>54</v>
      </c>
      <c r="H7" s="6">
        <v>146</v>
      </c>
      <c r="I7" s="6">
        <f t="shared" si="1"/>
        <v>63.013698630136986</v>
      </c>
      <c r="K7" s="5">
        <v>43952</v>
      </c>
      <c r="L7" s="6"/>
      <c r="M7" s="6"/>
      <c r="N7" s="6"/>
      <c r="P7" s="1"/>
      <c r="S7" s="1"/>
      <c r="V7" s="1"/>
      <c r="Y7" s="1"/>
    </row>
    <row r="8" spans="1:26" x14ac:dyDescent="0.25">
      <c r="A8" s="5">
        <v>43983</v>
      </c>
      <c r="B8" s="6">
        <v>119</v>
      </c>
      <c r="C8" s="6">
        <v>160.5</v>
      </c>
      <c r="D8" s="6">
        <f t="shared" si="0"/>
        <v>25.856697819314647</v>
      </c>
      <c r="F8" s="5">
        <v>43983</v>
      </c>
      <c r="G8" s="6">
        <v>154</v>
      </c>
      <c r="H8" s="6">
        <v>162</v>
      </c>
      <c r="I8" s="6">
        <f t="shared" si="1"/>
        <v>4.9382716049382651</v>
      </c>
      <c r="K8" s="5">
        <v>43983</v>
      </c>
      <c r="L8" s="6"/>
      <c r="M8" s="6"/>
      <c r="N8" s="6"/>
      <c r="P8" s="1"/>
      <c r="S8" s="1"/>
      <c r="V8" s="1"/>
      <c r="Y8" s="1"/>
    </row>
    <row r="9" spans="1:26" x14ac:dyDescent="0.25">
      <c r="A9" s="5">
        <v>44013</v>
      </c>
      <c r="B9" s="6">
        <v>141</v>
      </c>
      <c r="C9" s="6">
        <v>173.5</v>
      </c>
      <c r="D9" s="6">
        <f t="shared" si="0"/>
        <v>18.731988472622476</v>
      </c>
      <c r="F9" s="5">
        <v>44013</v>
      </c>
      <c r="G9" s="6">
        <v>123</v>
      </c>
      <c r="H9" s="6">
        <v>177</v>
      </c>
      <c r="I9" s="6">
        <f t="shared" si="1"/>
        <v>30.508474576271183</v>
      </c>
      <c r="K9" s="5">
        <v>44013</v>
      </c>
      <c r="L9" s="6"/>
      <c r="M9" s="6"/>
      <c r="N9" s="6"/>
      <c r="P9" s="1"/>
      <c r="S9" s="1"/>
      <c r="V9" s="1"/>
      <c r="Y9" s="1"/>
    </row>
    <row r="10" spans="1:26" x14ac:dyDescent="0.25">
      <c r="A10" s="5">
        <v>44044</v>
      </c>
      <c r="B10" s="6">
        <v>80.5</v>
      </c>
      <c r="C10" s="6">
        <v>160.5</v>
      </c>
      <c r="D10" s="6">
        <f t="shared" si="0"/>
        <v>49.844236760124609</v>
      </c>
      <c r="F10" s="5">
        <v>44044</v>
      </c>
      <c r="G10" s="6">
        <v>81.5</v>
      </c>
      <c r="H10" s="6">
        <v>162</v>
      </c>
      <c r="I10" s="6">
        <f t="shared" si="1"/>
        <v>49.691358024691361</v>
      </c>
      <c r="K10" s="5">
        <v>44044</v>
      </c>
      <c r="L10" s="6"/>
      <c r="M10" s="6"/>
      <c r="N10" s="6"/>
      <c r="P10" s="1"/>
      <c r="S10" s="1"/>
      <c r="V10" s="1"/>
      <c r="Y10" s="1"/>
    </row>
    <row r="11" spans="1:26" x14ac:dyDescent="0.25">
      <c r="A11" s="5">
        <v>44075</v>
      </c>
      <c r="B11" s="6">
        <v>167</v>
      </c>
      <c r="C11" s="6">
        <v>167</v>
      </c>
      <c r="D11" s="6">
        <f t="shared" si="0"/>
        <v>0</v>
      </c>
      <c r="F11" s="5">
        <v>44075</v>
      </c>
      <c r="G11" s="6">
        <v>169.5</v>
      </c>
      <c r="H11" s="6">
        <v>169.5</v>
      </c>
      <c r="I11" s="6">
        <f t="shared" si="1"/>
        <v>0</v>
      </c>
      <c r="K11" s="5">
        <v>44075</v>
      </c>
      <c r="L11" s="6">
        <v>169.5</v>
      </c>
      <c r="M11" s="6">
        <v>169.5</v>
      </c>
      <c r="N11" s="6">
        <f t="shared" ref="N11:N16" si="2">100-(L11*100)/M11</f>
        <v>0</v>
      </c>
      <c r="P11" s="1"/>
      <c r="S11" s="1"/>
      <c r="V11" s="1"/>
      <c r="Y11" s="1"/>
    </row>
    <row r="12" spans="1:26" x14ac:dyDescent="0.25">
      <c r="A12" s="5">
        <v>44105</v>
      </c>
      <c r="B12" s="6">
        <v>173</v>
      </c>
      <c r="C12" s="6">
        <v>173</v>
      </c>
      <c r="D12" s="6">
        <f t="shared" si="0"/>
        <v>0</v>
      </c>
      <c r="F12" s="5">
        <v>44105</v>
      </c>
      <c r="G12" s="6">
        <v>169</v>
      </c>
      <c r="H12" s="6">
        <v>169</v>
      </c>
      <c r="I12" s="6">
        <f t="shared" si="1"/>
        <v>0</v>
      </c>
      <c r="K12" s="5">
        <v>44105</v>
      </c>
      <c r="L12" s="6">
        <v>169</v>
      </c>
      <c r="M12" s="6">
        <v>169</v>
      </c>
      <c r="N12" s="6">
        <f t="shared" si="2"/>
        <v>0</v>
      </c>
      <c r="P12" s="1"/>
      <c r="S12" s="1"/>
      <c r="V12" s="1"/>
      <c r="Y12" s="1"/>
    </row>
    <row r="13" spans="1:26" x14ac:dyDescent="0.25">
      <c r="A13" s="5">
        <v>44136</v>
      </c>
      <c r="B13" s="6">
        <v>154.5</v>
      </c>
      <c r="C13" s="6">
        <v>160.5</v>
      </c>
      <c r="D13" s="6">
        <f t="shared" si="0"/>
        <v>3.7383177570093409</v>
      </c>
      <c r="F13" s="5">
        <v>44136</v>
      </c>
      <c r="G13" s="6">
        <v>162</v>
      </c>
      <c r="H13" s="6">
        <v>162</v>
      </c>
      <c r="I13" s="6">
        <f t="shared" si="1"/>
        <v>0</v>
      </c>
      <c r="K13" s="5">
        <v>44136</v>
      </c>
      <c r="L13" s="6">
        <v>162</v>
      </c>
      <c r="M13" s="6">
        <v>162</v>
      </c>
      <c r="N13" s="6">
        <f t="shared" si="2"/>
        <v>0</v>
      </c>
      <c r="P13" s="1"/>
      <c r="S13" s="1"/>
      <c r="V13" s="1"/>
      <c r="Y13" s="1"/>
    </row>
    <row r="14" spans="1:26" x14ac:dyDescent="0.25">
      <c r="A14" s="5">
        <v>44166</v>
      </c>
      <c r="B14" s="6">
        <v>110</v>
      </c>
      <c r="C14" s="6">
        <v>154.5</v>
      </c>
      <c r="D14" s="6">
        <f t="shared" si="0"/>
        <v>28.80258899676376</v>
      </c>
      <c r="F14" s="5">
        <v>44166</v>
      </c>
      <c r="G14" s="6">
        <v>143</v>
      </c>
      <c r="H14" s="6">
        <v>162</v>
      </c>
      <c r="I14" s="6">
        <f t="shared" si="1"/>
        <v>11.728395061728392</v>
      </c>
      <c r="K14" s="5">
        <v>44166</v>
      </c>
      <c r="L14" s="6">
        <v>147</v>
      </c>
      <c r="M14" s="6">
        <v>162</v>
      </c>
      <c r="N14" s="6">
        <f t="shared" si="2"/>
        <v>9.2592592592592524</v>
      </c>
      <c r="P14" s="1"/>
      <c r="S14" s="1"/>
      <c r="V14" s="1"/>
      <c r="Y14" s="1"/>
    </row>
    <row r="16" spans="1:26" x14ac:dyDescent="0.25">
      <c r="A16" s="3" t="s">
        <v>2</v>
      </c>
      <c r="B16" s="9">
        <f>B3+B4+B5+B6+B7+B9+B8+B10+B11+B12+B14+B13</f>
        <v>1590.5</v>
      </c>
      <c r="C16" s="9">
        <f>C3+C4+C5+C6+C7+C8+C9+C10+C11+C12+C13+C14</f>
        <v>1945</v>
      </c>
      <c r="D16" s="9">
        <f>100-(B16*100)/C16</f>
        <v>18.226221079691513</v>
      </c>
      <c r="F16" s="3" t="s">
        <v>2</v>
      </c>
      <c r="G16" s="9">
        <f>G3+G4+G5+G6+G7+G9+G8+G10+G11+G12+G14+G13</f>
        <v>1539</v>
      </c>
      <c r="H16" s="9">
        <f>H3+H4+H5+H6+H7+H9+H8+H10+H11+H12+H14+H13</f>
        <v>1955.5</v>
      </c>
      <c r="I16" s="9">
        <f t="shared" si="1"/>
        <v>21.298900536947073</v>
      </c>
      <c r="K16" s="3" t="s">
        <v>2</v>
      </c>
      <c r="L16" s="9">
        <f>L3+L4+L5+L6+L7+L9+L8+L10+L11+L12+L14+L13</f>
        <v>647.5</v>
      </c>
      <c r="M16" s="9">
        <f>M3+M4+M5+M6+M7+M9+M8+M10+M11+M12+M14+M13</f>
        <v>662.5</v>
      </c>
      <c r="N16" s="9">
        <f t="shared" si="2"/>
        <v>2.2641509433962312</v>
      </c>
    </row>
    <row r="19" spans="1:14" x14ac:dyDescent="0.25">
      <c r="A19" s="28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x14ac:dyDescent="0.25">
      <c r="A20" s="7"/>
      <c r="B20" s="7"/>
      <c r="C20" s="7"/>
      <c r="D20" s="7"/>
      <c r="E20" s="7"/>
      <c r="F20" s="7"/>
      <c r="G20" s="28" t="s">
        <v>9</v>
      </c>
      <c r="H20" s="28"/>
      <c r="I20" s="28" t="s">
        <v>10</v>
      </c>
      <c r="J20" s="28"/>
      <c r="K20" s="28" t="s">
        <v>11</v>
      </c>
      <c r="L20" s="28"/>
      <c r="M20" s="7"/>
      <c r="N20" s="7"/>
    </row>
    <row r="21" spans="1:14" x14ac:dyDescent="0.25">
      <c r="A21" s="31" t="s">
        <v>5</v>
      </c>
      <c r="B21" s="31"/>
      <c r="C21" s="31"/>
      <c r="D21" s="31"/>
      <c r="E21" s="31"/>
      <c r="F21" s="31"/>
      <c r="G21" s="30">
        <f>B3+B4+B5+G3+G4+G5+L3+L4+L5</f>
        <v>882</v>
      </c>
      <c r="H21" s="29"/>
      <c r="I21" s="30">
        <f>C3+C4+C5+H3+H4+H5+M3+M4+M5</f>
        <v>972</v>
      </c>
      <c r="J21" s="29"/>
      <c r="K21" s="29">
        <f>100-(G21*100)/I21</f>
        <v>9.2592592592592524</v>
      </c>
      <c r="L21" s="29"/>
    </row>
    <row r="22" spans="1:14" x14ac:dyDescent="0.25">
      <c r="A22" s="31" t="s">
        <v>6</v>
      </c>
      <c r="B22" s="31"/>
      <c r="C22" s="31"/>
      <c r="D22" s="31"/>
      <c r="E22" s="31"/>
      <c r="F22" s="31"/>
      <c r="G22" s="30">
        <f>B6+B7+B8+G6+G7+G8+L6+L7+L8</f>
        <v>573.5</v>
      </c>
      <c r="H22" s="29"/>
      <c r="I22" s="30">
        <f>C6+C7+C8+H6+H7+H8+M6+M7+M8</f>
        <v>938</v>
      </c>
      <c r="J22" s="29"/>
      <c r="K22" s="29">
        <f t="shared" ref="K22:K24" si="3">100-(G22*100)/I22</f>
        <v>38.859275053304906</v>
      </c>
      <c r="L22" s="29"/>
    </row>
    <row r="23" spans="1:14" x14ac:dyDescent="0.25">
      <c r="A23" s="31" t="s">
        <v>7</v>
      </c>
      <c r="B23" s="31"/>
      <c r="C23" s="31"/>
      <c r="D23" s="31"/>
      <c r="E23" s="31"/>
      <c r="F23" s="31"/>
      <c r="G23" s="30">
        <f>B9+B10+B11+G9+G10+G11+L9+L10+L11</f>
        <v>932</v>
      </c>
      <c r="H23" s="29"/>
      <c r="I23" s="30">
        <f>C9+C10+C11+H9+H10+H11+M9+M10+M11</f>
        <v>1179</v>
      </c>
      <c r="J23" s="29"/>
      <c r="K23" s="29">
        <f t="shared" si="3"/>
        <v>20.949957591178972</v>
      </c>
      <c r="L23" s="29"/>
    </row>
    <row r="24" spans="1:14" x14ac:dyDescent="0.25">
      <c r="A24" s="31" t="s">
        <v>8</v>
      </c>
      <c r="B24" s="31"/>
      <c r="C24" s="31"/>
      <c r="D24" s="31"/>
      <c r="E24" s="31"/>
      <c r="F24" s="31"/>
      <c r="G24" s="30">
        <f>B12+B13+B14+G12+G13+G14+L12+L13+L14</f>
        <v>1389.5</v>
      </c>
      <c r="H24" s="29"/>
      <c r="I24" s="30">
        <f>C12+C13+C14+H12+H13+H14+M12+M13+M14</f>
        <v>1474</v>
      </c>
      <c r="J24" s="29"/>
      <c r="K24" s="29">
        <f t="shared" si="3"/>
        <v>5.7327001356852065</v>
      </c>
      <c r="L24" s="29"/>
    </row>
  </sheetData>
  <mergeCells count="27">
    <mergeCell ref="K24:L24"/>
    <mergeCell ref="K23:L23"/>
    <mergeCell ref="K22:L22"/>
    <mergeCell ref="I24:J24"/>
    <mergeCell ref="I23:J23"/>
    <mergeCell ref="I22:J22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I20:J20"/>
    <mergeCell ref="K20:L20"/>
    <mergeCell ref="K21:L21"/>
    <mergeCell ref="I21:J21"/>
    <mergeCell ref="F1:I1"/>
    <mergeCell ref="V1:W1"/>
    <mergeCell ref="Y1:Z1"/>
    <mergeCell ref="A1:D1"/>
    <mergeCell ref="K1:N1"/>
    <mergeCell ref="A19:N19"/>
    <mergeCell ref="P1:Q1"/>
    <mergeCell ref="S1:T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4"/>
  <sheetViews>
    <sheetView workbookViewId="0">
      <selection activeCell="G29" sqref="G29"/>
    </sheetView>
  </sheetViews>
  <sheetFormatPr defaultRowHeight="15" x14ac:dyDescent="0.25"/>
  <cols>
    <col min="1" max="1" width="7.42578125" style="10" bestFit="1" customWidth="1"/>
    <col min="2" max="2" width="10.85546875" style="10" bestFit="1" customWidth="1"/>
    <col min="3" max="3" width="11.42578125" style="10" bestFit="1" customWidth="1"/>
    <col min="4" max="4" width="11" style="10" bestFit="1" customWidth="1"/>
    <col min="5" max="5" width="5.28515625" style="10" customWidth="1"/>
    <col min="6" max="6" width="7.42578125" style="10" bestFit="1" customWidth="1"/>
    <col min="7" max="7" width="10.85546875" style="10" bestFit="1" customWidth="1"/>
    <col min="8" max="8" width="11.42578125" style="10" bestFit="1" customWidth="1"/>
    <col min="9" max="9" width="11" style="10" bestFit="1" customWidth="1"/>
    <col min="10" max="10" width="5.5703125" style="10" customWidth="1"/>
    <col min="11" max="11" width="7.42578125" style="10" bestFit="1" customWidth="1"/>
    <col min="12" max="12" width="10.85546875" style="10" bestFit="1" customWidth="1"/>
    <col min="13" max="13" width="11.42578125" style="10" bestFit="1" customWidth="1"/>
    <col min="14" max="14" width="11" style="10" bestFit="1" customWidth="1"/>
    <col min="15" max="26" width="10.7109375" customWidth="1"/>
  </cols>
  <sheetData>
    <row r="1" spans="1:26" ht="15.75" thickBot="1" x14ac:dyDescent="0.3">
      <c r="A1" s="35" t="s">
        <v>12</v>
      </c>
      <c r="B1" s="36"/>
      <c r="C1" s="36"/>
      <c r="D1" s="37"/>
      <c r="F1" s="35" t="s">
        <v>13</v>
      </c>
      <c r="G1" s="36"/>
      <c r="H1" s="36"/>
      <c r="I1" s="37"/>
      <c r="J1" s="11"/>
      <c r="K1" s="35" t="s">
        <v>14</v>
      </c>
      <c r="L1" s="36"/>
      <c r="M1" s="36"/>
      <c r="N1" s="37"/>
      <c r="P1" s="24"/>
      <c r="Q1" s="24"/>
      <c r="S1" s="24"/>
      <c r="T1" s="24"/>
      <c r="V1" s="24"/>
      <c r="W1" s="24"/>
      <c r="Y1" s="24"/>
      <c r="Z1" s="24"/>
    </row>
    <row r="2" spans="1:26" ht="15.75" thickBot="1" x14ac:dyDescent="0.3">
      <c r="A2" s="12" t="s">
        <v>0</v>
      </c>
      <c r="B2" s="12" t="s">
        <v>3</v>
      </c>
      <c r="C2" s="12" t="s">
        <v>4</v>
      </c>
      <c r="D2" s="12" t="s">
        <v>1</v>
      </c>
      <c r="E2" s="11"/>
      <c r="F2" s="12" t="s">
        <v>0</v>
      </c>
      <c r="G2" s="12" t="s">
        <v>3</v>
      </c>
      <c r="H2" s="12" t="s">
        <v>4</v>
      </c>
      <c r="I2" s="12" t="s">
        <v>1</v>
      </c>
      <c r="K2" s="12" t="s">
        <v>0</v>
      </c>
      <c r="L2" s="12" t="s">
        <v>3</v>
      </c>
      <c r="M2" s="12" t="s">
        <v>4</v>
      </c>
      <c r="N2" s="12" t="s">
        <v>1</v>
      </c>
    </row>
    <row r="3" spans="1:26" x14ac:dyDescent="0.25">
      <c r="A3" s="13">
        <v>43831</v>
      </c>
      <c r="B3" s="14">
        <v>153</v>
      </c>
      <c r="C3" s="14">
        <v>161</v>
      </c>
      <c r="D3" s="14">
        <f>100-(B3*100)/C3</f>
        <v>4.9689440993788878</v>
      </c>
      <c r="E3" s="14"/>
      <c r="F3" s="13">
        <v>43831</v>
      </c>
      <c r="G3" s="14">
        <v>161</v>
      </c>
      <c r="H3" s="14">
        <v>161</v>
      </c>
      <c r="I3" s="14">
        <f t="shared" ref="I3:I14" si="0">100-(G3*100)/H3</f>
        <v>0</v>
      </c>
      <c r="J3" s="14"/>
      <c r="K3" s="13">
        <v>43831</v>
      </c>
      <c r="L3" s="14"/>
      <c r="M3" s="14"/>
      <c r="N3" s="14"/>
      <c r="P3" s="1"/>
      <c r="Q3" s="2"/>
      <c r="S3" s="1"/>
      <c r="T3" s="2"/>
      <c r="V3" s="1"/>
      <c r="W3" s="2"/>
      <c r="Y3" s="1"/>
      <c r="Z3" s="2"/>
    </row>
    <row r="4" spans="1:26" x14ac:dyDescent="0.25">
      <c r="A4" s="13">
        <v>43862</v>
      </c>
      <c r="B4" s="14">
        <v>130.5</v>
      </c>
      <c r="C4" s="14">
        <v>154</v>
      </c>
      <c r="D4" s="14">
        <f t="shared" ref="D4:D14" si="1">100-(B4*100)/C4</f>
        <v>15.259740259740255</v>
      </c>
      <c r="F4" s="13">
        <v>43862</v>
      </c>
      <c r="G4" s="14">
        <v>154</v>
      </c>
      <c r="H4" s="14">
        <v>154</v>
      </c>
      <c r="I4" s="14">
        <f t="shared" si="0"/>
        <v>0</v>
      </c>
      <c r="K4" s="13">
        <v>43862</v>
      </c>
      <c r="L4" s="14"/>
      <c r="M4" s="14"/>
      <c r="N4" s="14"/>
      <c r="P4" s="1"/>
      <c r="S4" s="1"/>
      <c r="V4" s="1"/>
      <c r="Y4" s="1"/>
    </row>
    <row r="5" spans="1:26" x14ac:dyDescent="0.25">
      <c r="A5" s="13">
        <v>43891</v>
      </c>
      <c r="B5" s="14">
        <v>169.5</v>
      </c>
      <c r="C5" s="14">
        <v>169.5</v>
      </c>
      <c r="D5" s="14">
        <f t="shared" si="1"/>
        <v>0</v>
      </c>
      <c r="F5" s="13">
        <v>43891</v>
      </c>
      <c r="G5" s="14">
        <v>38.5</v>
      </c>
      <c r="H5" s="14">
        <v>169.5</v>
      </c>
      <c r="I5" s="14">
        <f t="shared" si="0"/>
        <v>77.286135693215343</v>
      </c>
      <c r="K5" s="13">
        <v>43891</v>
      </c>
      <c r="L5" s="14">
        <v>77</v>
      </c>
      <c r="M5" s="14">
        <v>169.5</v>
      </c>
      <c r="N5" s="14">
        <f t="shared" ref="N5:N13" si="2">100-(L5*100)/M5</f>
        <v>54.572271386430678</v>
      </c>
      <c r="P5" s="1"/>
      <c r="S5" s="1"/>
      <c r="V5" s="1"/>
      <c r="Y5" s="1"/>
    </row>
    <row r="6" spans="1:26" x14ac:dyDescent="0.25">
      <c r="A6" s="13">
        <v>43922</v>
      </c>
      <c r="B6" s="14">
        <v>88</v>
      </c>
      <c r="C6" s="14">
        <v>161.5</v>
      </c>
      <c r="D6" s="14">
        <f t="shared" si="1"/>
        <v>45.510835913312697</v>
      </c>
      <c r="F6" s="13">
        <v>43922</v>
      </c>
      <c r="G6" s="14"/>
      <c r="H6" s="14">
        <v>161.5</v>
      </c>
      <c r="I6" s="14">
        <f t="shared" si="0"/>
        <v>100</v>
      </c>
      <c r="K6" s="13">
        <v>43922</v>
      </c>
      <c r="L6" s="14"/>
      <c r="M6" s="14">
        <v>161.5</v>
      </c>
      <c r="N6" s="14">
        <f t="shared" si="2"/>
        <v>100</v>
      </c>
      <c r="P6" s="1"/>
      <c r="S6" s="1"/>
      <c r="V6" s="1"/>
      <c r="Y6" s="1"/>
    </row>
    <row r="7" spans="1:26" x14ac:dyDescent="0.25">
      <c r="A7" s="13">
        <v>43952</v>
      </c>
      <c r="B7" s="14">
        <v>94.5</v>
      </c>
      <c r="C7" s="14">
        <v>146</v>
      </c>
      <c r="D7" s="14">
        <f t="shared" si="1"/>
        <v>35.273972602739732</v>
      </c>
      <c r="F7" s="13">
        <v>43952</v>
      </c>
      <c r="G7" s="14">
        <v>66.5</v>
      </c>
      <c r="H7" s="14">
        <v>146</v>
      </c>
      <c r="I7" s="14">
        <f t="shared" si="0"/>
        <v>54.452054794520549</v>
      </c>
      <c r="K7" s="13">
        <v>43952</v>
      </c>
      <c r="L7" s="14">
        <v>55</v>
      </c>
      <c r="M7" s="14">
        <v>146</v>
      </c>
      <c r="N7" s="14">
        <f t="shared" si="2"/>
        <v>62.328767123287669</v>
      </c>
      <c r="P7" s="1"/>
      <c r="S7" s="1"/>
      <c r="V7" s="1"/>
      <c r="Y7" s="1"/>
    </row>
    <row r="8" spans="1:26" x14ac:dyDescent="0.25">
      <c r="A8" s="13">
        <v>43983</v>
      </c>
      <c r="B8" s="14">
        <v>162</v>
      </c>
      <c r="C8" s="14">
        <v>162</v>
      </c>
      <c r="D8" s="14">
        <f t="shared" si="1"/>
        <v>0</v>
      </c>
      <c r="F8" s="13">
        <v>43983</v>
      </c>
      <c r="G8" s="14">
        <v>162</v>
      </c>
      <c r="H8" s="14">
        <v>162</v>
      </c>
      <c r="I8" s="14">
        <f t="shared" si="0"/>
        <v>0</v>
      </c>
      <c r="K8" s="13">
        <v>43983</v>
      </c>
      <c r="L8" s="14">
        <v>116</v>
      </c>
      <c r="M8" s="14">
        <v>162</v>
      </c>
      <c r="N8" s="14">
        <f t="shared" si="2"/>
        <v>28.395061728395063</v>
      </c>
      <c r="P8" s="1"/>
      <c r="S8" s="1"/>
      <c r="V8" s="1"/>
      <c r="Y8" s="1"/>
    </row>
    <row r="9" spans="1:26" x14ac:dyDescent="0.25">
      <c r="A9" s="13">
        <v>44013</v>
      </c>
      <c r="B9" s="14">
        <v>138.5</v>
      </c>
      <c r="C9" s="14">
        <v>177</v>
      </c>
      <c r="D9" s="14">
        <f t="shared" si="1"/>
        <v>21.751412429378533</v>
      </c>
      <c r="F9" s="13">
        <v>44013</v>
      </c>
      <c r="G9" s="14">
        <v>169.5</v>
      </c>
      <c r="H9" s="14">
        <v>177</v>
      </c>
      <c r="I9" s="14">
        <f t="shared" si="0"/>
        <v>4.2372881355932179</v>
      </c>
      <c r="K9" s="13">
        <v>44013</v>
      </c>
      <c r="L9" s="14"/>
      <c r="M9" s="14">
        <v>177</v>
      </c>
      <c r="N9" s="14">
        <f t="shared" si="2"/>
        <v>100</v>
      </c>
      <c r="P9" s="1"/>
      <c r="S9" s="1"/>
      <c r="V9" s="1"/>
      <c r="Y9" s="1"/>
    </row>
    <row r="10" spans="1:26" x14ac:dyDescent="0.25">
      <c r="A10" s="13">
        <v>44044</v>
      </c>
      <c r="B10" s="14">
        <v>120</v>
      </c>
      <c r="C10" s="14">
        <v>162</v>
      </c>
      <c r="D10" s="14">
        <f t="shared" si="1"/>
        <v>25.925925925925924</v>
      </c>
      <c r="F10" s="13">
        <v>44044</v>
      </c>
      <c r="G10" s="14">
        <v>101</v>
      </c>
      <c r="H10" s="14">
        <v>162</v>
      </c>
      <c r="I10" s="14">
        <f t="shared" si="0"/>
        <v>37.654320987654323</v>
      </c>
      <c r="K10" s="13">
        <v>44044</v>
      </c>
      <c r="L10" s="14"/>
      <c r="M10" s="14">
        <v>162</v>
      </c>
      <c r="N10" s="14">
        <f t="shared" si="2"/>
        <v>100</v>
      </c>
      <c r="P10" s="1"/>
      <c r="S10" s="1"/>
      <c r="V10" s="1"/>
      <c r="Y10" s="1"/>
    </row>
    <row r="11" spans="1:26" x14ac:dyDescent="0.25">
      <c r="A11" s="13">
        <v>44075</v>
      </c>
      <c r="B11" s="14">
        <v>169.5</v>
      </c>
      <c r="C11" s="14">
        <v>169.5</v>
      </c>
      <c r="D11" s="14">
        <f t="shared" si="1"/>
        <v>0</v>
      </c>
      <c r="F11" s="13">
        <v>44075</v>
      </c>
      <c r="G11" s="14">
        <v>162</v>
      </c>
      <c r="H11" s="14">
        <v>169.5</v>
      </c>
      <c r="I11" s="14">
        <f t="shared" si="0"/>
        <v>4.424778761061944</v>
      </c>
      <c r="K11" s="13">
        <v>44075</v>
      </c>
      <c r="L11" s="14"/>
      <c r="M11" s="14">
        <v>169.5</v>
      </c>
      <c r="N11" s="14">
        <f t="shared" si="2"/>
        <v>100</v>
      </c>
      <c r="P11" s="1"/>
      <c r="S11" s="1"/>
      <c r="V11" s="1"/>
      <c r="Y11" s="1"/>
    </row>
    <row r="12" spans="1:26" x14ac:dyDescent="0.25">
      <c r="A12" s="13">
        <v>44105</v>
      </c>
      <c r="B12" s="14">
        <v>165.5</v>
      </c>
      <c r="C12" s="14">
        <v>169</v>
      </c>
      <c r="D12" s="14">
        <f t="shared" si="1"/>
        <v>2.0710059171597663</v>
      </c>
      <c r="F12" s="13">
        <v>44105</v>
      </c>
      <c r="G12" s="14">
        <v>161</v>
      </c>
      <c r="H12" s="14">
        <v>169</v>
      </c>
      <c r="I12" s="14">
        <f t="shared" si="0"/>
        <v>4.7337278106508904</v>
      </c>
      <c r="K12" s="13">
        <v>44105</v>
      </c>
      <c r="L12" s="14"/>
      <c r="M12" s="14">
        <v>169</v>
      </c>
      <c r="N12" s="14">
        <f t="shared" si="2"/>
        <v>100</v>
      </c>
      <c r="P12" s="1"/>
      <c r="S12" s="1"/>
      <c r="V12" s="1"/>
      <c r="Y12" s="1"/>
    </row>
    <row r="13" spans="1:26" x14ac:dyDescent="0.25">
      <c r="A13" s="13">
        <v>44136</v>
      </c>
      <c r="B13" s="14">
        <v>138.5</v>
      </c>
      <c r="C13" s="14">
        <v>162</v>
      </c>
      <c r="D13" s="14">
        <f t="shared" si="1"/>
        <v>14.506172839506178</v>
      </c>
      <c r="F13" s="13">
        <v>44136</v>
      </c>
      <c r="G13" s="14">
        <v>162</v>
      </c>
      <c r="H13" s="14">
        <v>162</v>
      </c>
      <c r="I13" s="14">
        <f t="shared" si="0"/>
        <v>0</v>
      </c>
      <c r="K13" s="13">
        <v>44136</v>
      </c>
      <c r="L13" s="14"/>
      <c r="M13" s="14">
        <v>131</v>
      </c>
      <c r="N13" s="14">
        <f t="shared" si="2"/>
        <v>100</v>
      </c>
      <c r="P13" s="1"/>
      <c r="S13" s="1"/>
      <c r="V13" s="1"/>
      <c r="Y13" s="1"/>
    </row>
    <row r="14" spans="1:26" x14ac:dyDescent="0.25">
      <c r="A14" s="13">
        <v>44166</v>
      </c>
      <c r="B14" s="14">
        <v>123</v>
      </c>
      <c r="C14" s="14">
        <v>162</v>
      </c>
      <c r="D14" s="14">
        <f t="shared" si="1"/>
        <v>24.074074074074076</v>
      </c>
      <c r="F14" s="13">
        <v>44166</v>
      </c>
      <c r="G14" s="14">
        <v>139</v>
      </c>
      <c r="H14" s="14">
        <v>162</v>
      </c>
      <c r="I14" s="14">
        <f t="shared" si="0"/>
        <v>14.197530864197532</v>
      </c>
      <c r="K14" s="13">
        <v>44166</v>
      </c>
      <c r="L14" s="14"/>
      <c r="M14" s="14"/>
      <c r="N14" s="14"/>
      <c r="P14" s="1"/>
      <c r="S14" s="1"/>
      <c r="V14" s="1"/>
      <c r="Y14" s="1"/>
    </row>
    <row r="16" spans="1:26" x14ac:dyDescent="0.25">
      <c r="A16" s="10" t="s">
        <v>2</v>
      </c>
      <c r="B16" s="15">
        <f>B3+B4+B5+B6+B7+B9+B8+B10+B11+B12+B14+B13</f>
        <v>1652.5</v>
      </c>
      <c r="C16" s="15">
        <f>C3+C4+C5+C6+C7+C8+C9+C10+C11+C12+C13+C14</f>
        <v>1955.5</v>
      </c>
      <c r="D16" s="15">
        <f>100-(B16*100)/C16</f>
        <v>15.494758373817433</v>
      </c>
      <c r="F16" s="10" t="s">
        <v>2</v>
      </c>
      <c r="G16" s="15">
        <f>G3+G4+G5+G6+G7+G9+G8+G10+G11+G12+G14+G13</f>
        <v>1476.5</v>
      </c>
      <c r="H16" s="15">
        <f>H3+H4+H5+H6+H7+H9+H8+H10+H11+H12+H14+H13</f>
        <v>1955.5</v>
      </c>
      <c r="I16" s="15">
        <f t="shared" ref="I16" si="3">100-(G16*100)/H16</f>
        <v>24.495014062899514</v>
      </c>
      <c r="K16" s="10" t="s">
        <v>2</v>
      </c>
      <c r="L16" s="15">
        <f>L3+L4+L5+L6+L7+L9+L8+L10+L11+L12+L14+L13</f>
        <v>248</v>
      </c>
      <c r="M16" s="15">
        <f>M3+M4+M5+M6+M7+M9+M8+M10+M11+M12+M14+M13</f>
        <v>1447.5</v>
      </c>
      <c r="N16" s="15">
        <f t="shared" ref="N16" si="4">100-(L16*100)/M16</f>
        <v>82.867012089810018</v>
      </c>
    </row>
    <row r="19" spans="1:14" x14ac:dyDescent="0.25">
      <c r="A19" s="38" t="s">
        <v>15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4" x14ac:dyDescent="0.25">
      <c r="A20" s="16"/>
      <c r="B20" s="16"/>
      <c r="C20" s="16"/>
      <c r="D20" s="16"/>
      <c r="E20" s="16"/>
      <c r="F20" s="16"/>
      <c r="G20" s="38" t="s">
        <v>9</v>
      </c>
      <c r="H20" s="38"/>
      <c r="I20" s="38" t="s">
        <v>10</v>
      </c>
      <c r="J20" s="38"/>
      <c r="K20" s="38" t="s">
        <v>11</v>
      </c>
      <c r="L20" s="38"/>
      <c r="M20" s="16"/>
      <c r="N20" s="16"/>
    </row>
    <row r="21" spans="1:14" x14ac:dyDescent="0.25">
      <c r="A21" s="32" t="s">
        <v>5</v>
      </c>
      <c r="B21" s="32"/>
      <c r="C21" s="32"/>
      <c r="D21" s="32"/>
      <c r="E21" s="32"/>
      <c r="F21" s="32"/>
      <c r="G21" s="33">
        <f>B3+B4+B5+G3+G4+G5+L3+L4+L5</f>
        <v>883.5</v>
      </c>
      <c r="H21" s="34"/>
      <c r="I21" s="33">
        <f>C3+C4+C5+H3+H4+H5+M3+M4+M5</f>
        <v>1138.5</v>
      </c>
      <c r="J21" s="34"/>
      <c r="K21" s="34">
        <f>100-(G21*100)/I21</f>
        <v>22.397891963109359</v>
      </c>
      <c r="L21" s="34"/>
    </row>
    <row r="22" spans="1:14" x14ac:dyDescent="0.25">
      <c r="A22" s="32" t="s">
        <v>6</v>
      </c>
      <c r="B22" s="32"/>
      <c r="C22" s="32"/>
      <c r="D22" s="32"/>
      <c r="E22" s="32"/>
      <c r="F22" s="32"/>
      <c r="G22" s="33">
        <f>B6+B7+B8+G6+G7+G8+L6+L7+L8</f>
        <v>744</v>
      </c>
      <c r="H22" s="34"/>
      <c r="I22" s="33">
        <f>C6+C7+C8+H6+H7+H8+M6+M7+M8</f>
        <v>1408.5</v>
      </c>
      <c r="J22" s="34"/>
      <c r="K22" s="34">
        <f t="shared" ref="K22:K24" si="5">100-(G22*100)/I22</f>
        <v>47.177848775292865</v>
      </c>
      <c r="L22" s="34"/>
    </row>
    <row r="23" spans="1:14" x14ac:dyDescent="0.25">
      <c r="A23" s="32" t="s">
        <v>7</v>
      </c>
      <c r="B23" s="32"/>
      <c r="C23" s="32"/>
      <c r="D23" s="32"/>
      <c r="E23" s="32"/>
      <c r="F23" s="32"/>
      <c r="G23" s="33">
        <f>B9+B10+B11+G9+G10+G11+L9+L10+L11</f>
        <v>860.5</v>
      </c>
      <c r="H23" s="34"/>
      <c r="I23" s="33">
        <f>C9+C10+C11+H9+H10+H11+M9+M10+M11</f>
        <v>1525.5</v>
      </c>
      <c r="J23" s="34"/>
      <c r="K23" s="34">
        <f t="shared" si="5"/>
        <v>43.592264831202883</v>
      </c>
      <c r="L23" s="34"/>
    </row>
    <row r="24" spans="1:14" x14ac:dyDescent="0.25">
      <c r="A24" s="32" t="s">
        <v>8</v>
      </c>
      <c r="B24" s="32"/>
      <c r="C24" s="32"/>
      <c r="D24" s="32"/>
      <c r="E24" s="32"/>
      <c r="F24" s="32"/>
      <c r="G24" s="33">
        <f>B12+B13+B14+G12+G13+G14+L12+L13+L14</f>
        <v>889</v>
      </c>
      <c r="H24" s="34"/>
      <c r="I24" s="33">
        <f>C12+C13+C14+H12+H13+H14+M12+M13+M14</f>
        <v>1286</v>
      </c>
      <c r="J24" s="34"/>
      <c r="K24" s="34">
        <f t="shared" si="5"/>
        <v>30.870917573872475</v>
      </c>
      <c r="L24" s="34"/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3FBB-6CD8-4EFB-97B3-D420678F9998}">
  <dimension ref="A1:Z24"/>
  <sheetViews>
    <sheetView tabSelected="1" workbookViewId="0">
      <selection activeCell="H13" sqref="H13"/>
    </sheetView>
  </sheetViews>
  <sheetFormatPr defaultRowHeight="15" x14ac:dyDescent="0.25"/>
  <cols>
    <col min="1" max="1" width="7.42578125" style="17" bestFit="1" customWidth="1"/>
    <col min="2" max="2" width="10.85546875" style="17" bestFit="1" customWidth="1"/>
    <col min="3" max="3" width="11.42578125" style="17" bestFit="1" customWidth="1"/>
    <col min="4" max="4" width="11" style="17" bestFit="1" customWidth="1"/>
    <col min="5" max="5" width="5.28515625" style="17" customWidth="1"/>
    <col min="6" max="6" width="7.42578125" style="17" bestFit="1" customWidth="1"/>
    <col min="7" max="7" width="10.85546875" style="17" bestFit="1" customWidth="1"/>
    <col min="8" max="8" width="11.42578125" style="17" bestFit="1" customWidth="1"/>
    <col min="9" max="9" width="11" style="17" bestFit="1" customWidth="1"/>
    <col min="10" max="10" width="5.5703125" style="17" customWidth="1"/>
    <col min="11" max="11" width="7.42578125" style="17" bestFit="1" customWidth="1"/>
    <col min="12" max="12" width="10.85546875" style="17" bestFit="1" customWidth="1"/>
    <col min="13" max="13" width="11.42578125" style="17" bestFit="1" customWidth="1"/>
    <col min="14" max="14" width="11" style="17" bestFit="1" customWidth="1"/>
    <col min="15" max="26" width="10.7109375" customWidth="1"/>
  </cols>
  <sheetData>
    <row r="1" spans="1:26" ht="15.75" thickBot="1" x14ac:dyDescent="0.3">
      <c r="A1" s="42" t="s">
        <v>12</v>
      </c>
      <c r="B1" s="43"/>
      <c r="C1" s="43"/>
      <c r="D1" s="44"/>
      <c r="F1" s="42"/>
      <c r="G1" s="43"/>
      <c r="H1" s="43"/>
      <c r="I1" s="44"/>
      <c r="J1" s="18"/>
      <c r="K1" s="42"/>
      <c r="L1" s="43"/>
      <c r="M1" s="43"/>
      <c r="N1" s="44"/>
      <c r="P1" s="24"/>
      <c r="Q1" s="24"/>
      <c r="S1" s="24"/>
      <c r="T1" s="24"/>
      <c r="V1" s="24"/>
      <c r="W1" s="24"/>
      <c r="Y1" s="24"/>
      <c r="Z1" s="24"/>
    </row>
    <row r="2" spans="1:26" ht="15.75" thickBot="1" x14ac:dyDescent="0.3">
      <c r="A2" s="19" t="s">
        <v>0</v>
      </c>
      <c r="B2" s="19" t="s">
        <v>3</v>
      </c>
      <c r="C2" s="19" t="s">
        <v>4</v>
      </c>
      <c r="D2" s="19" t="s">
        <v>1</v>
      </c>
      <c r="E2" s="18"/>
      <c r="F2" s="19"/>
      <c r="G2" s="19"/>
      <c r="H2" s="19"/>
      <c r="I2" s="19"/>
      <c r="K2" s="19"/>
      <c r="L2" s="19"/>
      <c r="M2" s="19"/>
      <c r="N2" s="19"/>
    </row>
    <row r="3" spans="1:26" x14ac:dyDescent="0.25">
      <c r="A3" s="20">
        <v>43831</v>
      </c>
      <c r="B3" s="21">
        <v>157</v>
      </c>
      <c r="C3" s="21">
        <v>161</v>
      </c>
      <c r="D3" s="21">
        <f>100-(B3*100)/C3</f>
        <v>2.4844720496894439</v>
      </c>
      <c r="E3" s="21"/>
      <c r="F3" s="20"/>
      <c r="G3" s="21"/>
      <c r="H3" s="21"/>
      <c r="I3" s="21"/>
      <c r="J3" s="21"/>
      <c r="K3" s="20"/>
      <c r="L3" s="21"/>
      <c r="M3" s="21"/>
      <c r="N3" s="21"/>
      <c r="P3" s="1"/>
      <c r="Q3" s="2"/>
      <c r="S3" s="1"/>
      <c r="T3" s="2"/>
      <c r="V3" s="1"/>
      <c r="W3" s="2"/>
      <c r="Y3" s="1"/>
      <c r="Z3" s="2"/>
    </row>
    <row r="4" spans="1:26" x14ac:dyDescent="0.25">
      <c r="A4" s="20">
        <v>43862</v>
      </c>
      <c r="B4" s="21">
        <v>115.5</v>
      </c>
      <c r="C4" s="21">
        <v>154</v>
      </c>
      <c r="D4" s="21">
        <f t="shared" ref="D4:D14" si="0">100-(B4*100)/C4</f>
        <v>25</v>
      </c>
      <c r="F4" s="20"/>
      <c r="G4" s="21"/>
      <c r="H4" s="21"/>
      <c r="I4" s="21"/>
      <c r="K4" s="20"/>
      <c r="L4" s="21"/>
      <c r="M4" s="21"/>
      <c r="N4" s="21"/>
      <c r="P4" s="1"/>
      <c r="S4" s="1"/>
      <c r="V4" s="1"/>
      <c r="Y4" s="1"/>
    </row>
    <row r="5" spans="1:26" x14ac:dyDescent="0.25">
      <c r="A5" s="20">
        <v>43891</v>
      </c>
      <c r="B5" s="21">
        <v>154.5</v>
      </c>
      <c r="C5" s="21">
        <v>169.5</v>
      </c>
      <c r="D5" s="21">
        <f t="shared" si="0"/>
        <v>8.849557522123888</v>
      </c>
      <c r="F5" s="20"/>
      <c r="G5" s="21"/>
      <c r="H5" s="21"/>
      <c r="I5" s="21"/>
      <c r="K5" s="20"/>
      <c r="L5" s="21"/>
      <c r="M5" s="21"/>
      <c r="N5" s="21"/>
      <c r="P5" s="1"/>
      <c r="S5" s="1"/>
      <c r="V5" s="1"/>
      <c r="Y5" s="1"/>
    </row>
    <row r="6" spans="1:26" x14ac:dyDescent="0.25">
      <c r="A6" s="20">
        <v>43922</v>
      </c>
      <c r="B6" s="21">
        <v>98</v>
      </c>
      <c r="C6" s="21">
        <v>161.5</v>
      </c>
      <c r="D6" s="21">
        <f t="shared" si="0"/>
        <v>39.318885448916411</v>
      </c>
      <c r="F6" s="20"/>
      <c r="G6" s="21"/>
      <c r="H6" s="21"/>
      <c r="I6" s="21"/>
      <c r="K6" s="20"/>
      <c r="L6" s="21"/>
      <c r="M6" s="21"/>
      <c r="N6" s="21"/>
      <c r="P6" s="1"/>
      <c r="S6" s="1"/>
      <c r="V6" s="1"/>
      <c r="Y6" s="1"/>
    </row>
    <row r="7" spans="1:26" x14ac:dyDescent="0.25">
      <c r="A7" s="20">
        <v>43952</v>
      </c>
      <c r="B7" s="21">
        <v>146</v>
      </c>
      <c r="C7" s="21">
        <v>146</v>
      </c>
      <c r="D7" s="21">
        <f t="shared" si="0"/>
        <v>0</v>
      </c>
      <c r="F7" s="20"/>
      <c r="G7" s="21"/>
      <c r="H7" s="21"/>
      <c r="I7" s="21"/>
      <c r="K7" s="20"/>
      <c r="L7" s="21"/>
      <c r="M7" s="21"/>
      <c r="N7" s="21"/>
      <c r="P7" s="1"/>
      <c r="S7" s="1"/>
      <c r="V7" s="1"/>
      <c r="Y7" s="1"/>
    </row>
    <row r="8" spans="1:26" x14ac:dyDescent="0.25">
      <c r="A8" s="20">
        <v>43983</v>
      </c>
      <c r="B8" s="21">
        <v>146.5</v>
      </c>
      <c r="C8" s="21">
        <v>162</v>
      </c>
      <c r="D8" s="21">
        <f t="shared" si="0"/>
        <v>9.5679012345678984</v>
      </c>
      <c r="F8" s="20"/>
      <c r="G8" s="21"/>
      <c r="H8" s="21"/>
      <c r="I8" s="21"/>
      <c r="K8" s="20"/>
      <c r="L8" s="21"/>
      <c r="M8" s="21"/>
      <c r="N8" s="21"/>
      <c r="P8" s="1"/>
      <c r="S8" s="1"/>
      <c r="V8" s="1"/>
      <c r="Y8" s="1"/>
    </row>
    <row r="9" spans="1:26" x14ac:dyDescent="0.25">
      <c r="A9" s="20">
        <v>44013</v>
      </c>
      <c r="B9" s="21">
        <v>107.5</v>
      </c>
      <c r="C9" s="21">
        <v>177</v>
      </c>
      <c r="D9" s="21">
        <f t="shared" si="0"/>
        <v>39.265536723163841</v>
      </c>
      <c r="F9" s="20"/>
      <c r="G9" s="21"/>
      <c r="H9" s="21"/>
      <c r="I9" s="21"/>
      <c r="K9" s="20"/>
      <c r="L9" s="21"/>
      <c r="M9" s="21"/>
      <c r="N9" s="21"/>
      <c r="P9" s="1"/>
      <c r="S9" s="1"/>
      <c r="V9" s="1"/>
      <c r="Y9" s="1"/>
    </row>
    <row r="10" spans="1:26" x14ac:dyDescent="0.25">
      <c r="A10" s="20">
        <v>44044</v>
      </c>
      <c r="B10" s="21">
        <v>155</v>
      </c>
      <c r="C10" s="21">
        <v>162</v>
      </c>
      <c r="D10" s="21">
        <f t="shared" si="0"/>
        <v>4.3209876543209873</v>
      </c>
      <c r="F10" s="20"/>
      <c r="G10" s="21"/>
      <c r="H10" s="21"/>
      <c r="I10" s="21"/>
      <c r="K10" s="20"/>
      <c r="L10" s="21"/>
      <c r="M10" s="21"/>
      <c r="N10" s="21"/>
      <c r="P10" s="1"/>
      <c r="S10" s="1"/>
      <c r="V10" s="1"/>
      <c r="Y10" s="1"/>
    </row>
    <row r="11" spans="1:26" x14ac:dyDescent="0.25">
      <c r="A11" s="20">
        <v>44075</v>
      </c>
      <c r="B11" s="21">
        <v>166</v>
      </c>
      <c r="C11" s="21">
        <v>169.5</v>
      </c>
      <c r="D11" s="21">
        <f t="shared" si="0"/>
        <v>2.0648967551622377</v>
      </c>
      <c r="F11" s="20"/>
      <c r="G11" s="21"/>
      <c r="H11" s="21"/>
      <c r="I11" s="21"/>
      <c r="K11" s="20"/>
      <c r="L11" s="21"/>
      <c r="M11" s="21"/>
      <c r="N11" s="21"/>
      <c r="P11" s="1"/>
      <c r="S11" s="1"/>
      <c r="V11" s="1"/>
      <c r="Y11" s="1"/>
    </row>
    <row r="12" spans="1:26" x14ac:dyDescent="0.25">
      <c r="A12" s="20">
        <v>44105</v>
      </c>
      <c r="B12" s="21">
        <v>154.5</v>
      </c>
      <c r="C12" s="21">
        <v>169</v>
      </c>
      <c r="D12" s="21">
        <f t="shared" si="0"/>
        <v>8.57988165680473</v>
      </c>
      <c r="F12" s="20"/>
      <c r="G12" s="21"/>
      <c r="H12" s="21"/>
      <c r="I12" s="21"/>
      <c r="K12" s="20"/>
      <c r="L12" s="21"/>
      <c r="M12" s="21"/>
      <c r="N12" s="21"/>
      <c r="P12" s="1"/>
      <c r="S12" s="1"/>
      <c r="V12" s="1"/>
      <c r="Y12" s="1"/>
    </row>
    <row r="13" spans="1:26" x14ac:dyDescent="0.25">
      <c r="A13" s="20">
        <v>44136</v>
      </c>
      <c r="B13" s="21">
        <v>139.5</v>
      </c>
      <c r="C13" s="21">
        <v>162</v>
      </c>
      <c r="D13" s="21">
        <f t="shared" si="0"/>
        <v>13.888888888888886</v>
      </c>
      <c r="F13" s="20"/>
      <c r="G13" s="21"/>
      <c r="H13" s="21"/>
      <c r="I13" s="21"/>
      <c r="K13" s="20"/>
      <c r="L13" s="21"/>
      <c r="M13" s="21"/>
      <c r="N13" s="21"/>
      <c r="P13" s="1"/>
      <c r="S13" s="1"/>
      <c r="V13" s="1"/>
      <c r="Y13" s="1"/>
    </row>
    <row r="14" spans="1:26" x14ac:dyDescent="0.25">
      <c r="A14" s="20">
        <v>44166</v>
      </c>
      <c r="B14" s="21">
        <v>113.5</v>
      </c>
      <c r="C14" s="21">
        <v>162</v>
      </c>
      <c r="D14" s="21">
        <f t="shared" si="0"/>
        <v>29.938271604938265</v>
      </c>
      <c r="F14" s="20"/>
      <c r="G14" s="21"/>
      <c r="H14" s="21"/>
      <c r="I14" s="21"/>
      <c r="K14" s="20"/>
      <c r="L14" s="21"/>
      <c r="M14" s="21"/>
      <c r="N14" s="21"/>
      <c r="P14" s="1"/>
      <c r="S14" s="1"/>
      <c r="V14" s="1"/>
      <c r="Y14" s="1"/>
    </row>
    <row r="16" spans="1:26" x14ac:dyDescent="0.25">
      <c r="A16" s="17" t="s">
        <v>2</v>
      </c>
      <c r="B16" s="22">
        <f>B3+B4+B5+B6+B7+B9+B8+B10+B11+B12+B14+B13</f>
        <v>1653.5</v>
      </c>
      <c r="C16" s="22">
        <f>C3+C4+C5+C6+C7+C8+C9+C10+C11+C12+C13+C14</f>
        <v>1955.5</v>
      </c>
      <c r="D16" s="22">
        <f>100-(B16*100)/C16</f>
        <v>15.443620557402198</v>
      </c>
      <c r="G16" s="22"/>
      <c r="H16" s="22"/>
      <c r="I16" s="22"/>
      <c r="L16" s="22"/>
      <c r="M16" s="22"/>
      <c r="N16" s="22"/>
    </row>
    <row r="19" spans="1:14" x14ac:dyDescent="0.25">
      <c r="A19" s="45" t="s">
        <v>17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 x14ac:dyDescent="0.25">
      <c r="A20" s="23"/>
      <c r="B20" s="23"/>
      <c r="C20" s="23"/>
      <c r="D20" s="23"/>
      <c r="E20" s="23"/>
      <c r="F20" s="23"/>
      <c r="G20" s="45" t="s">
        <v>9</v>
      </c>
      <c r="H20" s="45"/>
      <c r="I20" s="45" t="s">
        <v>10</v>
      </c>
      <c r="J20" s="45"/>
      <c r="K20" s="45" t="s">
        <v>11</v>
      </c>
      <c r="L20" s="45"/>
      <c r="M20" s="23"/>
      <c r="N20" s="23"/>
    </row>
    <row r="21" spans="1:14" x14ac:dyDescent="0.25">
      <c r="A21" s="39" t="s">
        <v>5</v>
      </c>
      <c r="B21" s="39"/>
      <c r="C21" s="39"/>
      <c r="D21" s="39"/>
      <c r="E21" s="39"/>
      <c r="F21" s="39"/>
      <c r="G21" s="40">
        <f>B3+B4+B5+G3+G4+G5+L3+L4+L5</f>
        <v>427</v>
      </c>
      <c r="H21" s="41"/>
      <c r="I21" s="40">
        <f>C3+C4+C5+H3+H4+H5+M3+M4+M5</f>
        <v>484.5</v>
      </c>
      <c r="J21" s="41"/>
      <c r="K21" s="41">
        <f>100-(G21*100)/I21</f>
        <v>11.86790505675954</v>
      </c>
      <c r="L21" s="41"/>
    </row>
    <row r="22" spans="1:14" x14ac:dyDescent="0.25">
      <c r="A22" s="39" t="s">
        <v>6</v>
      </c>
      <c r="B22" s="39"/>
      <c r="C22" s="39"/>
      <c r="D22" s="39"/>
      <c r="E22" s="39"/>
      <c r="F22" s="39"/>
      <c r="G22" s="40">
        <f>B6+B7+B8+G6+G7+G8+L6+L7+L8</f>
        <v>390.5</v>
      </c>
      <c r="H22" s="41"/>
      <c r="I22" s="40">
        <f>C6+C7+C8+H6+H7+H8+M6+M7+M8</f>
        <v>469.5</v>
      </c>
      <c r="J22" s="41"/>
      <c r="K22" s="41">
        <f t="shared" ref="K22:K24" si="1">100-(G22*100)/I22</f>
        <v>16.826411075612356</v>
      </c>
      <c r="L22" s="41"/>
    </row>
    <row r="23" spans="1:14" x14ac:dyDescent="0.25">
      <c r="A23" s="39" t="s">
        <v>7</v>
      </c>
      <c r="B23" s="39"/>
      <c r="C23" s="39"/>
      <c r="D23" s="39"/>
      <c r="E23" s="39"/>
      <c r="F23" s="39"/>
      <c r="G23" s="40">
        <f>B9+B10+B11+G9+G10+G11+L9+L10+L11</f>
        <v>428.5</v>
      </c>
      <c r="H23" s="41"/>
      <c r="I23" s="40">
        <f>C9+C10+C11+H9+H10+H11+M9+M10+M11</f>
        <v>508.5</v>
      </c>
      <c r="J23" s="41"/>
      <c r="K23" s="41">
        <f t="shared" si="1"/>
        <v>15.732546705998033</v>
      </c>
      <c r="L23" s="41"/>
    </row>
    <row r="24" spans="1:14" x14ac:dyDescent="0.25">
      <c r="A24" s="39" t="s">
        <v>8</v>
      </c>
      <c r="B24" s="39"/>
      <c r="C24" s="39"/>
      <c r="D24" s="39"/>
      <c r="E24" s="39"/>
      <c r="F24" s="39"/>
      <c r="G24" s="40">
        <f>B12+B13+B14+G12+G13+G14+L12+L13+L14</f>
        <v>407.5</v>
      </c>
      <c r="H24" s="41"/>
      <c r="I24" s="40">
        <f>C12+C13+C14+H12+H13+H14+M12+M13+M14</f>
        <v>493</v>
      </c>
      <c r="J24" s="41"/>
      <c r="K24" s="41">
        <f t="shared" si="1"/>
        <v>17.342799188640967</v>
      </c>
      <c r="L24" s="41"/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41D9-C3E2-4857-AE1C-A2637CCB72C2}">
  <dimension ref="A1:L20"/>
  <sheetViews>
    <sheetView workbookViewId="0">
      <selection sqref="A1:L1"/>
    </sheetView>
  </sheetViews>
  <sheetFormatPr defaultRowHeight="15" x14ac:dyDescent="0.25"/>
  <sheetData>
    <row r="1" spans="1:12" x14ac:dyDescent="0.25">
      <c r="A1" s="45" t="str">
        <f>'UFFICO TECNICO'!A19</f>
        <v>UFFICIO TECNICO (Tot. 1 dipendente)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23"/>
      <c r="B2" s="23"/>
      <c r="C2" s="23"/>
      <c r="D2" s="23"/>
      <c r="E2" s="23"/>
      <c r="F2" s="23"/>
      <c r="G2" s="45" t="str">
        <f>'UFFICO TECNICO'!G20</f>
        <v>ORE ORDINARIE</v>
      </c>
      <c r="H2" s="45"/>
      <c r="I2" s="45" t="str">
        <f>'UFFICO TECNICO'!I20</f>
        <v>ORE LAVORABILI</v>
      </c>
      <c r="J2" s="45"/>
      <c r="K2" s="45" t="str">
        <f>'UFFICO TECNICO'!K20</f>
        <v>% ASSENZA</v>
      </c>
      <c r="L2" s="45"/>
    </row>
    <row r="3" spans="1:12" x14ac:dyDescent="0.25">
      <c r="A3" s="39" t="str">
        <f>'UFFICO TECNICO'!A21</f>
        <v>TASSO % ASSENZA PRIMO TRIMESTRE ANNO 2020</v>
      </c>
      <c r="B3" s="39"/>
      <c r="C3" s="39"/>
      <c r="D3" s="39"/>
      <c r="E3" s="39"/>
      <c r="F3" s="39"/>
      <c r="G3" s="40">
        <f>'UFFICO TECNICO'!G21</f>
        <v>427</v>
      </c>
      <c r="H3" s="40"/>
      <c r="I3" s="40">
        <f>'UFFICO TECNICO'!I21</f>
        <v>484.5</v>
      </c>
      <c r="J3" s="40"/>
      <c r="K3" s="41">
        <f>'UFFICO TECNICO'!K21</f>
        <v>11.86790505675954</v>
      </c>
      <c r="L3" s="41"/>
    </row>
    <row r="4" spans="1:12" x14ac:dyDescent="0.25">
      <c r="A4" s="39" t="str">
        <f>'UFFICO TECNICO'!A22</f>
        <v>TASSO % ASSENZA SECONDO TRIMESTRE ANNO 2020</v>
      </c>
      <c r="B4" s="39"/>
      <c r="C4" s="39"/>
      <c r="D4" s="39"/>
      <c r="E4" s="39"/>
      <c r="F4" s="39"/>
      <c r="G4" s="40">
        <f>'UFFICO TECNICO'!G22</f>
        <v>390.5</v>
      </c>
      <c r="H4" s="40"/>
      <c r="I4" s="40">
        <f>'UFFICO TECNICO'!I22</f>
        <v>469.5</v>
      </c>
      <c r="J4" s="40"/>
      <c r="K4" s="41">
        <f>'UFFICO TECNICO'!K22</f>
        <v>16.826411075612356</v>
      </c>
      <c r="L4" s="41"/>
    </row>
    <row r="5" spans="1:12" x14ac:dyDescent="0.25">
      <c r="A5" s="39" t="str">
        <f>'UFFICO TECNICO'!A23</f>
        <v>TASSO % ASSENZA TERZO TRIMESTRE ANNO 2020</v>
      </c>
      <c r="B5" s="39"/>
      <c r="C5" s="39"/>
      <c r="D5" s="39"/>
      <c r="E5" s="39"/>
      <c r="F5" s="39"/>
      <c r="G5" s="40">
        <f>'UFFICO TECNICO'!G23</f>
        <v>428.5</v>
      </c>
      <c r="H5" s="40"/>
      <c r="I5" s="40">
        <f>'UFFICO TECNICO'!I23</f>
        <v>508.5</v>
      </c>
      <c r="J5" s="40"/>
      <c r="K5" s="41">
        <f>'UFFICO TECNICO'!K23</f>
        <v>15.732546705998033</v>
      </c>
      <c r="L5" s="41"/>
    </row>
    <row r="6" spans="1:12" x14ac:dyDescent="0.25">
      <c r="A6" s="39" t="str">
        <f>'UFFICO TECNICO'!A24</f>
        <v>TASSO % ASSENZA QUARTO TRIMESTRE ANNO 2020</v>
      </c>
      <c r="B6" s="39"/>
      <c r="C6" s="39"/>
      <c r="D6" s="39"/>
      <c r="E6" s="39"/>
      <c r="F6" s="39"/>
      <c r="G6" s="40">
        <f>'UFFICO TECNICO'!G24</f>
        <v>407.5</v>
      </c>
      <c r="H6" s="40"/>
      <c r="I6" s="40">
        <f>'UFFICO TECNICO'!I24</f>
        <v>493</v>
      </c>
      <c r="J6" s="40"/>
      <c r="K6" s="41">
        <f>'UFFICO TECNICO'!K24</f>
        <v>17.342799188640967</v>
      </c>
      <c r="L6" s="41"/>
    </row>
    <row r="8" spans="1:12" x14ac:dyDescent="0.25">
      <c r="A8" s="38" t="str">
        <f>'UFFICO AMMINISTRATIVO'!A19</f>
        <v>UFFICIO AMMINISTRATIVO (Tot. 3 dipendenti)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x14ac:dyDescent="0.25">
      <c r="A9" s="16"/>
      <c r="B9" s="16"/>
      <c r="C9" s="16"/>
      <c r="D9" s="16"/>
      <c r="E9" s="16"/>
      <c r="F9" s="16"/>
      <c r="G9" s="38" t="str">
        <f>'UFFICO AMMINISTRATIVO'!G20</f>
        <v>ORE ORDINARIE</v>
      </c>
      <c r="H9" s="38"/>
      <c r="I9" s="38" t="str">
        <f>'UFFICO AMMINISTRATIVO'!I20</f>
        <v>ORE LAVORABILI</v>
      </c>
      <c r="J9" s="38"/>
      <c r="K9" s="38" t="str">
        <f>'UFFICO AMMINISTRATIVO'!K20</f>
        <v>% ASSENZA</v>
      </c>
      <c r="L9" s="38"/>
    </row>
    <row r="10" spans="1:12" x14ac:dyDescent="0.25">
      <c r="A10" s="32" t="str">
        <f>'UFFICO AMMINISTRATIVO'!A21</f>
        <v>TASSO % ASSENZA PRIMO TRIMESTRE ANNO 2020</v>
      </c>
      <c r="B10" s="32"/>
      <c r="C10" s="32"/>
      <c r="D10" s="32"/>
      <c r="E10" s="32"/>
      <c r="F10" s="32"/>
      <c r="G10" s="33">
        <f>'UFFICO AMMINISTRATIVO'!G21</f>
        <v>883.5</v>
      </c>
      <c r="H10" s="34"/>
      <c r="I10" s="33">
        <f>'UFFICO AMMINISTRATIVO'!I21</f>
        <v>1138.5</v>
      </c>
      <c r="J10" s="34"/>
      <c r="K10" s="34">
        <f>'UFFICO AMMINISTRATIVO'!K21</f>
        <v>22.397891963109359</v>
      </c>
      <c r="L10" s="34"/>
    </row>
    <row r="11" spans="1:12" x14ac:dyDescent="0.25">
      <c r="A11" s="32" t="str">
        <f>'UFFICO AMMINISTRATIVO'!A22</f>
        <v>TASSO % ASSENZA SECONDO TRIMESTRE ANNO 2020</v>
      </c>
      <c r="B11" s="32"/>
      <c r="C11" s="32"/>
      <c r="D11" s="32"/>
      <c r="E11" s="32"/>
      <c r="F11" s="32"/>
      <c r="G11" s="33">
        <f>'UFFICO AMMINISTRATIVO'!G22</f>
        <v>744</v>
      </c>
      <c r="H11" s="34"/>
      <c r="I11" s="33">
        <f>'UFFICO AMMINISTRATIVO'!I22</f>
        <v>1408.5</v>
      </c>
      <c r="J11" s="34"/>
      <c r="K11" s="34">
        <f>'UFFICO AMMINISTRATIVO'!K22</f>
        <v>47.177848775292865</v>
      </c>
      <c r="L11" s="34"/>
    </row>
    <row r="12" spans="1:12" x14ac:dyDescent="0.25">
      <c r="A12" s="32" t="str">
        <f>'UFFICO AMMINISTRATIVO'!A23</f>
        <v>TASSO % ASSENZA TERZO TRIMESTRE ANNO 2020</v>
      </c>
      <c r="B12" s="32"/>
      <c r="C12" s="32"/>
      <c r="D12" s="32"/>
      <c r="E12" s="32"/>
      <c r="F12" s="32"/>
      <c r="G12" s="33">
        <f>'UFFICO AMMINISTRATIVO'!G23</f>
        <v>860.5</v>
      </c>
      <c r="H12" s="34"/>
      <c r="I12" s="33">
        <f>'UFFICO AMMINISTRATIVO'!I23</f>
        <v>1525.5</v>
      </c>
      <c r="J12" s="34"/>
      <c r="K12" s="34">
        <f>'UFFICO AMMINISTRATIVO'!K23</f>
        <v>43.592264831202883</v>
      </c>
      <c r="L12" s="34"/>
    </row>
    <row r="13" spans="1:12" x14ac:dyDescent="0.25">
      <c r="A13" s="32" t="str">
        <f>'UFFICO AMMINISTRATIVO'!A24</f>
        <v>TASSO % ASSENZA QUARTO TRIMESTRE ANNO 2020</v>
      </c>
      <c r="B13" s="32"/>
      <c r="C13" s="32"/>
      <c r="D13" s="32"/>
      <c r="E13" s="32"/>
      <c r="F13" s="32"/>
      <c r="G13" s="33">
        <f>'UFFICO AMMINISTRATIVO'!G24</f>
        <v>889</v>
      </c>
      <c r="H13" s="34"/>
      <c r="I13" s="33">
        <f>'UFFICO AMMINISTRATIVO'!I24</f>
        <v>1286</v>
      </c>
      <c r="J13" s="34"/>
      <c r="K13" s="34">
        <f>'UFFICO AMMINISTRATIVO'!K24</f>
        <v>30.870917573872475</v>
      </c>
      <c r="L13" s="34"/>
    </row>
    <row r="15" spans="1:12" x14ac:dyDescent="0.25">
      <c r="A15" s="28" t="str">
        <f>OPERAI!A19</f>
        <v>OPERAI (Tot. 3 dipendenti)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x14ac:dyDescent="0.25">
      <c r="A16" s="7"/>
      <c r="B16" s="7"/>
      <c r="C16" s="7"/>
      <c r="D16" s="7"/>
      <c r="E16" s="7"/>
      <c r="F16" s="7"/>
      <c r="G16" s="28" t="str">
        <f>OPERAI!G20</f>
        <v>ORE ORDINARIE</v>
      </c>
      <c r="H16" s="28"/>
      <c r="I16" s="28" t="str">
        <f>OPERAI!I20</f>
        <v>ORE LAVORABILI</v>
      </c>
      <c r="J16" s="28"/>
      <c r="K16" s="28" t="str">
        <f>OPERAI!K20</f>
        <v>% ASSENZA</v>
      </c>
      <c r="L16" s="28"/>
    </row>
    <row r="17" spans="1:12" x14ac:dyDescent="0.25">
      <c r="A17" s="31" t="str">
        <f>OPERAI!A21</f>
        <v>TASSO % ASSENZA PRIMO TRIMESTRE ANNO 2020</v>
      </c>
      <c r="B17" s="31"/>
      <c r="C17" s="31"/>
      <c r="D17" s="31"/>
      <c r="E17" s="31"/>
      <c r="F17" s="31"/>
      <c r="G17" s="30">
        <f>OPERAI!G21</f>
        <v>882</v>
      </c>
      <c r="H17" s="29"/>
      <c r="I17" s="30">
        <f>OPERAI!I21</f>
        <v>972</v>
      </c>
      <c r="J17" s="29"/>
      <c r="K17" s="29">
        <f>OPERAI!K21</f>
        <v>9.2592592592592524</v>
      </c>
      <c r="L17" s="29"/>
    </row>
    <row r="18" spans="1:12" x14ac:dyDescent="0.25">
      <c r="A18" s="31" t="str">
        <f>OPERAI!A22</f>
        <v>TASSO % ASSENZA SECONDO TRIMESTRE ANNO 2020</v>
      </c>
      <c r="B18" s="31"/>
      <c r="C18" s="31"/>
      <c r="D18" s="31"/>
      <c r="E18" s="31"/>
      <c r="F18" s="31"/>
      <c r="G18" s="30">
        <f>OPERAI!G22</f>
        <v>573.5</v>
      </c>
      <c r="H18" s="29"/>
      <c r="I18" s="30">
        <f>OPERAI!I22</f>
        <v>938</v>
      </c>
      <c r="J18" s="29"/>
      <c r="K18" s="29">
        <f>OPERAI!K22</f>
        <v>38.859275053304906</v>
      </c>
      <c r="L18" s="29"/>
    </row>
    <row r="19" spans="1:12" x14ac:dyDescent="0.25">
      <c r="A19" s="31" t="str">
        <f>OPERAI!A23</f>
        <v>TASSO % ASSENZA TERZO TRIMESTRE ANNO 2020</v>
      </c>
      <c r="B19" s="31"/>
      <c r="C19" s="31"/>
      <c r="D19" s="31"/>
      <c r="E19" s="31"/>
      <c r="F19" s="31"/>
      <c r="G19" s="30">
        <f>OPERAI!G23</f>
        <v>932</v>
      </c>
      <c r="H19" s="29"/>
      <c r="I19" s="30">
        <f>OPERAI!I23</f>
        <v>1179</v>
      </c>
      <c r="J19" s="29"/>
      <c r="K19" s="29">
        <f>OPERAI!K23</f>
        <v>20.949957591178972</v>
      </c>
      <c r="L19" s="29"/>
    </row>
    <row r="20" spans="1:12" x14ac:dyDescent="0.25">
      <c r="A20" s="31" t="str">
        <f>OPERAI!A24</f>
        <v>TASSO % ASSENZA QUARTO TRIMESTRE ANNO 2020</v>
      </c>
      <c r="B20" s="31"/>
      <c r="C20" s="31"/>
      <c r="D20" s="31"/>
      <c r="E20" s="31"/>
      <c r="F20" s="31"/>
      <c r="G20" s="30">
        <f>OPERAI!G24</f>
        <v>1389.5</v>
      </c>
      <c r="H20" s="29"/>
      <c r="I20" s="30">
        <f>OPERAI!I24</f>
        <v>1474</v>
      </c>
      <c r="J20" s="29"/>
      <c r="K20" s="29">
        <f>OPERAI!K24</f>
        <v>5.7327001356852065</v>
      </c>
      <c r="L20" s="29"/>
    </row>
  </sheetData>
  <mergeCells count="60">
    <mergeCell ref="A1:L1"/>
    <mergeCell ref="G2:H2"/>
    <mergeCell ref="I2:J2"/>
    <mergeCell ref="K2:L2"/>
    <mergeCell ref="A3:F3"/>
    <mergeCell ref="G3:H3"/>
    <mergeCell ref="I3:J3"/>
    <mergeCell ref="K3:L3"/>
    <mergeCell ref="G9:H9"/>
    <mergeCell ref="I9:J9"/>
    <mergeCell ref="K9:L9"/>
    <mergeCell ref="A4:F4"/>
    <mergeCell ref="G4:H4"/>
    <mergeCell ref="I4:J4"/>
    <mergeCell ref="K4:L4"/>
    <mergeCell ref="A5:F5"/>
    <mergeCell ref="G5:H5"/>
    <mergeCell ref="I5:J5"/>
    <mergeCell ref="K5:L5"/>
    <mergeCell ref="A6:F6"/>
    <mergeCell ref="G6:H6"/>
    <mergeCell ref="I6:J6"/>
    <mergeCell ref="K6:L6"/>
    <mergeCell ref="A8:L8"/>
    <mergeCell ref="A10:F10"/>
    <mergeCell ref="G10:H10"/>
    <mergeCell ref="I10:J10"/>
    <mergeCell ref="K10:L10"/>
    <mergeCell ref="A11:F11"/>
    <mergeCell ref="G11:H11"/>
    <mergeCell ref="I11:J11"/>
    <mergeCell ref="K11:L11"/>
    <mergeCell ref="A12:F12"/>
    <mergeCell ref="G12:H12"/>
    <mergeCell ref="I12:J12"/>
    <mergeCell ref="K12:L12"/>
    <mergeCell ref="A13:F13"/>
    <mergeCell ref="G13:H13"/>
    <mergeCell ref="I13:J13"/>
    <mergeCell ref="K13:L13"/>
    <mergeCell ref="A15:L15"/>
    <mergeCell ref="G16:H16"/>
    <mergeCell ref="I16:J16"/>
    <mergeCell ref="K16:L16"/>
    <mergeCell ref="A17:F17"/>
    <mergeCell ref="G17:H17"/>
    <mergeCell ref="I17:J17"/>
    <mergeCell ref="K17:L17"/>
    <mergeCell ref="A20:F20"/>
    <mergeCell ref="G20:H20"/>
    <mergeCell ref="I20:J20"/>
    <mergeCell ref="K20:L20"/>
    <mergeCell ref="A18:F18"/>
    <mergeCell ref="G18:H18"/>
    <mergeCell ref="I18:J18"/>
    <mergeCell ref="K18:L18"/>
    <mergeCell ref="A19:F19"/>
    <mergeCell ref="G19:H19"/>
    <mergeCell ref="I19:J19"/>
    <mergeCell ref="K19:L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OPERAI</vt:lpstr>
      <vt:lpstr>UFFICO AMMINISTRATIVO</vt:lpstr>
      <vt:lpstr>UFFICO TECNICO</vt:lpstr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chiara</cp:lastModifiedBy>
  <cp:lastPrinted>2021-04-28T07:31:32Z</cp:lastPrinted>
  <dcterms:created xsi:type="dcterms:W3CDTF">2015-06-05T18:19:34Z</dcterms:created>
  <dcterms:modified xsi:type="dcterms:W3CDTF">2021-08-09T14:05:12Z</dcterms:modified>
</cp:coreProperties>
</file>